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3650" windowHeight="9060"/>
  </bookViews>
  <sheets>
    <sheet name="Sheet1" sheetId="1" r:id="rId1"/>
  </sheets>
  <definedNames>
    <definedName name="_xlnm.Print_Area" localSheetId="0">Sheet1!$A$1:$K$24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I17" i="1"/>
  <c r="I9" i="1"/>
  <c r="I8" i="1"/>
  <c r="I7" i="1"/>
  <c r="I6" i="1"/>
  <c r="I5" i="1"/>
  <c r="I4" i="1"/>
  <c r="H20" i="1"/>
  <c r="H17" i="1"/>
  <c r="H9" i="1"/>
  <c r="H8" i="1"/>
  <c r="H7" i="1"/>
  <c r="H6" i="1"/>
  <c r="H5" i="1"/>
  <c r="H4" i="1"/>
  <c r="G22" i="1"/>
  <c r="F22" i="1"/>
  <c r="H22" i="1" s="1"/>
  <c r="G21" i="1"/>
  <c r="H21" i="1" s="1"/>
  <c r="F21" i="1"/>
  <c r="G20" i="1"/>
  <c r="F20" i="1"/>
  <c r="G19" i="1"/>
  <c r="G23" i="1" s="1"/>
  <c r="F19" i="1"/>
  <c r="H19" i="1" s="1"/>
  <c r="G18" i="1"/>
  <c r="F18" i="1"/>
  <c r="H18" i="1" s="1"/>
  <c r="G17" i="1"/>
  <c r="F17" i="1"/>
  <c r="E22" i="1"/>
  <c r="E21" i="1"/>
  <c r="E20" i="1"/>
  <c r="I20" i="1" s="1"/>
  <c r="E19" i="1"/>
  <c r="I19" i="1" s="1"/>
  <c r="E18" i="1"/>
  <c r="E23" i="1" s="1"/>
  <c r="E17" i="1"/>
  <c r="I21" i="1" l="1"/>
  <c r="H23" i="1"/>
  <c r="I22" i="1"/>
  <c r="I18" i="1"/>
  <c r="I23" i="1" s="1"/>
</calcChain>
</file>

<file path=xl/sharedStrings.xml><?xml version="1.0" encoding="utf-8"?>
<sst xmlns="http://schemas.openxmlformats.org/spreadsheetml/2006/main" count="30" uniqueCount="24">
  <si>
    <t>A</t>
  </si>
  <si>
    <t>B</t>
  </si>
  <si>
    <t>C</t>
  </si>
  <si>
    <t>D = B + C</t>
  </si>
  <si>
    <t>E = A + D</t>
  </si>
  <si>
    <t>Fiscal Year Number</t>
  </si>
  <si>
    <t>Turnover</t>
  </si>
  <si>
    <t>Net Revenue</t>
  </si>
  <si>
    <t>Rewards Amount</t>
  </si>
  <si>
    <t>W/Back</t>
  </si>
  <si>
    <t>Matchplay and others</t>
  </si>
  <si>
    <t>Total Points</t>
  </si>
  <si>
    <t>Total Bonusing</t>
  </si>
  <si>
    <t xml:space="preserve">Welcome Back </t>
  </si>
  <si>
    <t>Matchplay; Mail Outs; Random Riches; Jackpot Payments; Consolation; Pokie Credit Tickets</t>
  </si>
  <si>
    <t>Bonus Jackpots - Carpark; Valet; Dining Rewards; Comp Hotel</t>
  </si>
  <si>
    <t>Total</t>
  </si>
  <si>
    <t>Tax Impact based on 31.72% deduction does not include Super Tax impact</t>
  </si>
  <si>
    <t>Tax Impact of Rewards Amount</t>
  </si>
  <si>
    <t>Tax Impact of W/Back</t>
  </si>
  <si>
    <t>Tax Impact of Matchplay &amp; others</t>
  </si>
  <si>
    <t>Total Tax Impact on Points</t>
  </si>
  <si>
    <t>Total Tax Impact of Bonusing</t>
  </si>
  <si>
    <t>Bonus Points and Bonus Jackpots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</si>
</sst>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rgb="FF000000"/>
      <name val="Calibri"/>
      <family val="2"/>
    </font>
    <font>
      <b/>
      <sz val="8"/>
      <color rgb="FF332B04"/>
      <name val="Tahoma"/>
      <family val="2"/>
    </font>
    <font>
      <b/>
      <sz val="8"/>
      <color rgb="FFFFFFFF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2DDCC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244062"/>
        <bgColor indexed="64"/>
      </patternFill>
    </fill>
    <fill>
      <patternFill patternType="solid">
        <fgColor rgb="FFDCE6F1"/>
        <bgColor indexed="64"/>
      </patternFill>
    </fill>
  </fills>
  <borders count="10">
    <border>
      <left/>
      <right/>
      <top/>
      <bottom/>
      <diagonal/>
    </border>
    <border>
      <left style="medium">
        <color rgb="FF332B04"/>
      </left>
      <right style="medium">
        <color rgb="FF332B04"/>
      </right>
      <top style="medium">
        <color rgb="FF332B04"/>
      </top>
      <bottom style="medium">
        <color rgb="FF332B04"/>
      </bottom>
      <diagonal/>
    </border>
    <border>
      <left/>
      <right style="medium">
        <color rgb="FF332B04"/>
      </right>
      <top style="medium">
        <color rgb="FF332B04"/>
      </top>
      <bottom style="medium">
        <color rgb="FF332B04"/>
      </bottom>
      <diagonal/>
    </border>
    <border>
      <left style="medium">
        <color rgb="FF332B04"/>
      </left>
      <right style="medium">
        <color rgb="FF332B04"/>
      </right>
      <top/>
      <bottom style="medium">
        <color rgb="FF332B04"/>
      </bottom>
      <diagonal/>
    </border>
    <border>
      <left/>
      <right style="medium">
        <color rgb="FF332B04"/>
      </right>
      <top/>
      <bottom style="medium">
        <color rgb="FF332B04"/>
      </bottom>
      <diagonal/>
    </border>
    <border>
      <left/>
      <right style="medium">
        <color rgb="FF332B04"/>
      </right>
      <top style="medium">
        <color rgb="FF332B0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6" fontId="6" fillId="0" borderId="4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6" fontId="6" fillId="5" borderId="4" xfId="0" applyNumberFormat="1" applyFont="1" applyFill="1" applyBorder="1" applyAlignment="1">
      <alignment horizontal="right" vertical="center"/>
    </xf>
    <xf numFmtId="6" fontId="7" fillId="0" borderId="4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6" fontId="6" fillId="0" borderId="1" xfId="0" applyNumberFormat="1" applyFont="1" applyBorder="1" applyAlignment="1">
      <alignment horizontal="right" vertical="center"/>
    </xf>
    <xf numFmtId="0" fontId="5" fillId="4" borderId="2" xfId="0" applyFont="1" applyFill="1" applyBorder="1" applyAlignment="1">
      <alignment horizontal="center" vertical="center" wrapText="1"/>
    </xf>
    <xf numFmtId="0" fontId="1" fillId="0" borderId="0" xfId="0" applyFont="1"/>
    <xf numFmtId="0" fontId="8" fillId="0" borderId="6" xfId="0" applyFont="1" applyBorder="1" applyAlignment="1">
      <alignment horizontal="center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workbookViewId="0">
      <selection activeCell="E11" sqref="E11"/>
    </sheetView>
  </sheetViews>
  <sheetFormatPr defaultRowHeight="15" x14ac:dyDescent="0.25"/>
  <cols>
    <col min="2" max="3" width="13.140625" customWidth="1"/>
    <col min="4" max="4" width="3" customWidth="1"/>
    <col min="5" max="10" width="15.140625" customWidth="1"/>
  </cols>
  <sheetData>
    <row r="1" spans="1:11" x14ac:dyDescent="0.25">
      <c r="A1" s="15" t="s">
        <v>23</v>
      </c>
    </row>
    <row r="2" spans="1:11" ht="15.75" thickBot="1" x14ac:dyDescent="0.3">
      <c r="A2" s="1"/>
      <c r="B2" s="1"/>
      <c r="C2" s="1"/>
      <c r="D2" s="1"/>
      <c r="E2" s="2" t="s">
        <v>0</v>
      </c>
      <c r="F2" s="2" t="s">
        <v>1</v>
      </c>
      <c r="G2" s="2" t="s">
        <v>2</v>
      </c>
      <c r="H2" s="2" t="s">
        <v>3</v>
      </c>
      <c r="I2" s="2" t="s">
        <v>4</v>
      </c>
    </row>
    <row r="3" spans="1:11" ht="32.25" thickBot="1" x14ac:dyDescent="0.3">
      <c r="A3" s="3" t="s">
        <v>5</v>
      </c>
      <c r="B3" s="4" t="s">
        <v>6</v>
      </c>
      <c r="C3" s="4" t="s">
        <v>7</v>
      </c>
      <c r="D3" s="4"/>
      <c r="E3" s="4" t="s">
        <v>8</v>
      </c>
      <c r="F3" s="5" t="s">
        <v>9</v>
      </c>
      <c r="G3" s="5" t="s">
        <v>10</v>
      </c>
      <c r="H3" s="5" t="s">
        <v>11</v>
      </c>
      <c r="I3" s="6" t="s">
        <v>12</v>
      </c>
    </row>
    <row r="4" spans="1:11" ht="15.75" thickBot="1" x14ac:dyDescent="0.3">
      <c r="A4" s="7">
        <v>2014</v>
      </c>
      <c r="B4" s="8">
        <v>5177345266</v>
      </c>
      <c r="C4" s="8">
        <v>431223119</v>
      </c>
      <c r="D4" s="9"/>
      <c r="E4" s="8">
        <v>11102225</v>
      </c>
      <c r="F4" s="10">
        <v>24743869</v>
      </c>
      <c r="G4" s="8">
        <v>46382880</v>
      </c>
      <c r="H4" s="11">
        <f>F4+G4</f>
        <v>71126749</v>
      </c>
      <c r="I4" s="11">
        <f>E4+H4</f>
        <v>82228974</v>
      </c>
    </row>
    <row r="5" spans="1:11" ht="15.75" thickBot="1" x14ac:dyDescent="0.3">
      <c r="A5" s="7">
        <v>2015</v>
      </c>
      <c r="B5" s="8">
        <v>5402537960</v>
      </c>
      <c r="C5" s="8">
        <v>446278627</v>
      </c>
      <c r="D5" s="9"/>
      <c r="E5" s="8">
        <v>12603983</v>
      </c>
      <c r="F5" s="10">
        <v>25889559</v>
      </c>
      <c r="G5" s="8">
        <v>50445734</v>
      </c>
      <c r="H5" s="11">
        <f t="shared" ref="H5:H9" si="0">F5+G5</f>
        <v>76335293</v>
      </c>
      <c r="I5" s="11">
        <f t="shared" ref="I5:I9" si="1">E5+H5</f>
        <v>88939276</v>
      </c>
    </row>
    <row r="6" spans="1:11" ht="15.75" thickBot="1" x14ac:dyDescent="0.3">
      <c r="A6" s="7">
        <v>2016</v>
      </c>
      <c r="B6" s="8">
        <v>5514933569</v>
      </c>
      <c r="C6" s="8">
        <v>459432567</v>
      </c>
      <c r="D6" s="9"/>
      <c r="E6" s="8">
        <v>12624703</v>
      </c>
      <c r="F6" s="10">
        <v>25141505</v>
      </c>
      <c r="G6" s="8">
        <v>50189035</v>
      </c>
      <c r="H6" s="11">
        <f t="shared" si="0"/>
        <v>75330540</v>
      </c>
      <c r="I6" s="11">
        <f t="shared" si="1"/>
        <v>87955243</v>
      </c>
    </row>
    <row r="7" spans="1:11" ht="15.75" thickBot="1" x14ac:dyDescent="0.3">
      <c r="A7" s="7">
        <v>2017</v>
      </c>
      <c r="B7" s="8">
        <v>5468326235</v>
      </c>
      <c r="C7" s="8">
        <v>444962155</v>
      </c>
      <c r="D7" s="9"/>
      <c r="E7" s="8">
        <v>11221334</v>
      </c>
      <c r="F7" s="10">
        <v>22857875</v>
      </c>
      <c r="G7" s="8">
        <v>56253424</v>
      </c>
      <c r="H7" s="11">
        <f t="shared" si="0"/>
        <v>79111299</v>
      </c>
      <c r="I7" s="11">
        <f t="shared" si="1"/>
        <v>90332633</v>
      </c>
    </row>
    <row r="8" spans="1:11" ht="15.75" thickBot="1" x14ac:dyDescent="0.3">
      <c r="A8" s="7">
        <v>2018</v>
      </c>
      <c r="B8" s="8">
        <v>5551893797</v>
      </c>
      <c r="C8" s="8">
        <v>445511203</v>
      </c>
      <c r="D8" s="9"/>
      <c r="E8" s="8">
        <v>11761352</v>
      </c>
      <c r="F8" s="10">
        <v>22596855</v>
      </c>
      <c r="G8" s="8">
        <v>57141494</v>
      </c>
      <c r="H8" s="11">
        <f t="shared" si="0"/>
        <v>79738349</v>
      </c>
      <c r="I8" s="11">
        <f t="shared" si="1"/>
        <v>91499701</v>
      </c>
    </row>
    <row r="9" spans="1:11" ht="15.75" thickBot="1" x14ac:dyDescent="0.3">
      <c r="A9" s="7">
        <v>2019</v>
      </c>
      <c r="B9" s="8">
        <v>5851909081</v>
      </c>
      <c r="C9" s="8">
        <v>459123840</v>
      </c>
      <c r="D9" s="9"/>
      <c r="E9" s="8">
        <v>12795305</v>
      </c>
      <c r="F9" s="10">
        <v>22619374</v>
      </c>
      <c r="G9" s="8">
        <v>52726003</v>
      </c>
      <c r="H9" s="11">
        <f t="shared" si="0"/>
        <v>75345377</v>
      </c>
      <c r="I9" s="11">
        <f t="shared" si="1"/>
        <v>88140682</v>
      </c>
    </row>
    <row r="11" spans="1:11" x14ac:dyDescent="0.25">
      <c r="E11" s="16" t="s">
        <v>0</v>
      </c>
      <c r="F11" s="17" t="s">
        <v>15</v>
      </c>
      <c r="G11" s="18"/>
      <c r="H11" s="18"/>
      <c r="I11" s="18"/>
      <c r="J11" s="18"/>
      <c r="K11" s="19"/>
    </row>
    <row r="12" spans="1:11" x14ac:dyDescent="0.25">
      <c r="E12" s="16" t="s">
        <v>1</v>
      </c>
      <c r="F12" s="17" t="s">
        <v>13</v>
      </c>
      <c r="G12" s="18"/>
      <c r="H12" s="18"/>
      <c r="I12" s="18"/>
      <c r="J12" s="18"/>
      <c r="K12" s="19"/>
    </row>
    <row r="13" spans="1:11" x14ac:dyDescent="0.25">
      <c r="E13" s="16" t="s">
        <v>2</v>
      </c>
      <c r="F13" s="17" t="s">
        <v>14</v>
      </c>
      <c r="G13" s="18"/>
      <c r="H13" s="18"/>
      <c r="I13" s="18"/>
      <c r="J13" s="18"/>
      <c r="K13" s="19"/>
    </row>
    <row r="15" spans="1:11" ht="15.75" thickBot="1" x14ac:dyDescent="0.3">
      <c r="A15" t="s">
        <v>17</v>
      </c>
    </row>
    <row r="16" spans="1:11" ht="32.25" thickBot="1" x14ac:dyDescent="0.3">
      <c r="A16" s="3" t="s">
        <v>5</v>
      </c>
      <c r="B16" s="4" t="s">
        <v>6</v>
      </c>
      <c r="C16" s="4" t="s">
        <v>7</v>
      </c>
      <c r="D16" s="4"/>
      <c r="E16" s="4" t="s">
        <v>18</v>
      </c>
      <c r="F16" s="5" t="s">
        <v>19</v>
      </c>
      <c r="G16" s="5" t="s">
        <v>20</v>
      </c>
      <c r="H16" s="5" t="s">
        <v>21</v>
      </c>
      <c r="I16" s="14" t="s">
        <v>22</v>
      </c>
    </row>
    <row r="17" spans="1:9" ht="15.75" thickBot="1" x14ac:dyDescent="0.3">
      <c r="A17" s="7">
        <v>2014</v>
      </c>
      <c r="B17" s="8">
        <v>5177345266</v>
      </c>
      <c r="C17" s="8">
        <v>431223119</v>
      </c>
      <c r="D17" s="9"/>
      <c r="E17" s="8">
        <f t="shared" ref="E17:E22" si="2">E4*0.3172</f>
        <v>3521625.77</v>
      </c>
      <c r="F17" s="10">
        <f t="shared" ref="F17:G17" si="3">F4*0.3172</f>
        <v>7848755.2467999998</v>
      </c>
      <c r="G17" s="8">
        <f t="shared" si="3"/>
        <v>14712649.535999998</v>
      </c>
      <c r="H17" s="11">
        <f t="shared" ref="H17:H22" si="4">F17+G17</f>
        <v>22561404.782799996</v>
      </c>
      <c r="I17" s="11">
        <f t="shared" ref="I17:I22" si="5">E17+H17</f>
        <v>26083030.552799996</v>
      </c>
    </row>
    <row r="18" spans="1:9" ht="15.75" thickBot="1" x14ac:dyDescent="0.3">
      <c r="A18" s="7">
        <v>2015</v>
      </c>
      <c r="B18" s="8">
        <v>5402537960</v>
      </c>
      <c r="C18" s="8">
        <v>446278627</v>
      </c>
      <c r="D18" s="9"/>
      <c r="E18" s="8">
        <f t="shared" si="2"/>
        <v>3997983.4075999996</v>
      </c>
      <c r="F18" s="10">
        <f t="shared" ref="F18:G22" si="6">F5*0.3172</f>
        <v>8212168.1147999996</v>
      </c>
      <c r="G18" s="8">
        <f t="shared" si="6"/>
        <v>16001386.8248</v>
      </c>
      <c r="H18" s="11">
        <f t="shared" si="4"/>
        <v>24213554.939599998</v>
      </c>
      <c r="I18" s="11">
        <f t="shared" si="5"/>
        <v>28211538.347199999</v>
      </c>
    </row>
    <row r="19" spans="1:9" ht="15.75" thickBot="1" x14ac:dyDescent="0.3">
      <c r="A19" s="7">
        <v>2016</v>
      </c>
      <c r="B19" s="8">
        <v>5514933569</v>
      </c>
      <c r="C19" s="8">
        <v>459432567</v>
      </c>
      <c r="D19" s="9"/>
      <c r="E19" s="8">
        <f t="shared" si="2"/>
        <v>4004555.7915999996</v>
      </c>
      <c r="F19" s="10">
        <f t="shared" si="6"/>
        <v>7974885.3859999999</v>
      </c>
      <c r="G19" s="8">
        <f t="shared" si="6"/>
        <v>15919961.901999999</v>
      </c>
      <c r="H19" s="11">
        <f t="shared" si="4"/>
        <v>23894847.287999999</v>
      </c>
      <c r="I19" s="11">
        <f t="shared" si="5"/>
        <v>27899403.079599999</v>
      </c>
    </row>
    <row r="20" spans="1:9" ht="15.75" thickBot="1" x14ac:dyDescent="0.3">
      <c r="A20" s="7">
        <v>2017</v>
      </c>
      <c r="B20" s="8">
        <v>5468326235</v>
      </c>
      <c r="C20" s="8">
        <v>444962155</v>
      </c>
      <c r="D20" s="9"/>
      <c r="E20" s="8">
        <f t="shared" si="2"/>
        <v>3559407.1447999999</v>
      </c>
      <c r="F20" s="10">
        <f t="shared" si="6"/>
        <v>7250517.9499999993</v>
      </c>
      <c r="G20" s="8">
        <f t="shared" si="6"/>
        <v>17843586.092799999</v>
      </c>
      <c r="H20" s="11">
        <f t="shared" si="4"/>
        <v>25094104.042799998</v>
      </c>
      <c r="I20" s="11">
        <f t="shared" si="5"/>
        <v>28653511.187599998</v>
      </c>
    </row>
    <row r="21" spans="1:9" ht="15.75" thickBot="1" x14ac:dyDescent="0.3">
      <c r="A21" s="7">
        <v>2018</v>
      </c>
      <c r="B21" s="8">
        <v>5551893797</v>
      </c>
      <c r="C21" s="8">
        <v>445511203</v>
      </c>
      <c r="D21" s="9"/>
      <c r="E21" s="8">
        <f t="shared" si="2"/>
        <v>3730700.8543999996</v>
      </c>
      <c r="F21" s="10">
        <f t="shared" si="6"/>
        <v>7167722.4059999995</v>
      </c>
      <c r="G21" s="8">
        <f t="shared" si="6"/>
        <v>18125281.8968</v>
      </c>
      <c r="H21" s="11">
        <f t="shared" si="4"/>
        <v>25293004.3028</v>
      </c>
      <c r="I21" s="11">
        <f t="shared" si="5"/>
        <v>29023705.157200001</v>
      </c>
    </row>
    <row r="22" spans="1:9" ht="15.75" thickBot="1" x14ac:dyDescent="0.3">
      <c r="A22" s="7">
        <v>2019</v>
      </c>
      <c r="B22" s="8">
        <v>5851909081</v>
      </c>
      <c r="C22" s="8">
        <v>459123840</v>
      </c>
      <c r="D22" s="9"/>
      <c r="E22" s="8">
        <f t="shared" si="2"/>
        <v>4058670.7459999998</v>
      </c>
      <c r="F22" s="10">
        <f t="shared" si="6"/>
        <v>7174865.4327999996</v>
      </c>
      <c r="G22" s="8">
        <f t="shared" si="6"/>
        <v>16724688.1516</v>
      </c>
      <c r="H22" s="11">
        <f t="shared" si="4"/>
        <v>23899553.584399998</v>
      </c>
      <c r="I22" s="11">
        <f t="shared" si="5"/>
        <v>27958224.330399998</v>
      </c>
    </row>
    <row r="23" spans="1:9" ht="15.75" thickBot="1" x14ac:dyDescent="0.3">
      <c r="C23" s="13" t="s">
        <v>16</v>
      </c>
      <c r="D23" s="12"/>
      <c r="E23" s="8">
        <f>SUM(E17:E22)</f>
        <v>22872943.714400001</v>
      </c>
      <c r="F23" s="10">
        <f t="shared" ref="F23:I23" si="7">SUM(F17:F22)</f>
        <v>45628914.536399998</v>
      </c>
      <c r="G23" s="8">
        <f t="shared" si="7"/>
        <v>99327554.403999999</v>
      </c>
      <c r="H23" s="11">
        <f t="shared" si="7"/>
        <v>144956468.9404</v>
      </c>
      <c r="I23" s="11">
        <f t="shared" si="7"/>
        <v>167829412.65479997</v>
      </c>
    </row>
  </sheetData>
  <mergeCells count="3">
    <mergeCell ref="F13:K13"/>
    <mergeCell ref="F12:K12"/>
    <mergeCell ref="F11:K11"/>
  </mergeCells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2021-06-18T01:38:10Z</dcterms:created>
  <dcterms:modified xsi:type="dcterms:W3CDTF">2021-06-18T01:38:24Z</dcterms:modified>
</cp:coreProperties>
</file>