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-120" windowWidth="29040" windowHeight="15840"/>
  </bookViews>
  <sheets>
    <sheet name="5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5" i="1"/>
  <c r="N15" i="1"/>
  <c r="M15" i="1"/>
  <c r="L15" i="1"/>
  <c r="K15" i="1"/>
  <c r="J15" i="1"/>
  <c r="I15" i="1"/>
  <c r="H15" i="1"/>
  <c r="G15" i="1"/>
  <c r="F15" i="1"/>
  <c r="E15" i="1"/>
  <c r="D15" i="1"/>
  <c r="C15" i="1"/>
  <c r="M23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G30" i="1"/>
  <c r="H30" i="1"/>
  <c r="I30" i="1"/>
  <c r="L30" i="1"/>
  <c r="K30" i="1"/>
  <c r="J22" i="1"/>
  <c r="M22" i="1"/>
  <c r="J23" i="1"/>
  <c r="J24" i="1"/>
  <c r="M24" i="1"/>
  <c r="J25" i="1"/>
  <c r="M25" i="1"/>
  <c r="J26" i="1"/>
  <c r="M26" i="1"/>
  <c r="J27" i="1"/>
  <c r="M27" i="1"/>
  <c r="J28" i="1"/>
  <c r="M28" i="1"/>
  <c r="J29" i="1"/>
  <c r="M29" i="1"/>
  <c r="J21" i="1"/>
  <c r="M21" i="1"/>
  <c r="J20" i="1"/>
  <c r="M20" i="1"/>
  <c r="F30" i="1"/>
  <c r="E30" i="1"/>
  <c r="D30" i="1"/>
  <c r="C30" i="1"/>
  <c r="M30" i="1"/>
  <c r="J30" i="1"/>
</calcChain>
</file>

<file path=xl/sharedStrings.xml><?xml version="1.0" encoding="utf-8"?>
<sst xmlns="http://schemas.openxmlformats.org/spreadsheetml/2006/main" count="30" uniqueCount="18">
  <si>
    <t>Financial Year</t>
  </si>
  <si>
    <t>Pokie Credit Rewards</t>
  </si>
  <si>
    <t>Mail Outs (Bonus Pokie Offer)</t>
  </si>
  <si>
    <t>Pokie Credits (Matchplay)</t>
  </si>
  <si>
    <t>Random Riches (Carded Lucky Rewards)</t>
  </si>
  <si>
    <t xml:space="preserve">Jackpot Payments </t>
  </si>
  <si>
    <t xml:space="preserve">Consolation </t>
  </si>
  <si>
    <t>Pokie Credit Tickets</t>
  </si>
  <si>
    <t>Dining/F&amp;B Rewards</t>
  </si>
  <si>
    <t>Hotel Rewards</t>
  </si>
  <si>
    <t>Parking Rewards</t>
  </si>
  <si>
    <t>Unexplained - Under Investigation</t>
  </si>
  <si>
    <t>Total Bonusing per GGR</t>
  </si>
  <si>
    <t>Total</t>
  </si>
  <si>
    <t>Total State Tax Credit</t>
  </si>
  <si>
    <t>For the purposes of this exercise it has been assumed that Jackpot Payments and Consolation only include amounts included in turnover.</t>
  </si>
  <si>
    <t>Category</t>
  </si>
  <si>
    <t>Annexure 5 - Any offsets or adjustments under clause 22C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</si>
</sst>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rgb="FF332B0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2B0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332B0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right" vertical="center"/>
    </xf>
    <xf numFmtId="6" fontId="4" fillId="2" borderId="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6" fontId="3" fillId="2" borderId="6" xfId="0" applyNumberFormat="1" applyFont="1" applyFill="1" applyBorder="1" applyAlignment="1">
      <alignment horizontal="right" vertical="center"/>
    </xf>
    <xf numFmtId="6" fontId="4" fillId="2" borderId="6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6" fontId="4" fillId="3" borderId="4" xfId="0" applyNumberFormat="1" applyFont="1" applyFill="1" applyBorder="1" applyAlignment="1">
      <alignment horizontal="right" vertical="center"/>
    </xf>
    <xf numFmtId="6" fontId="4" fillId="4" borderId="4" xfId="0" applyNumberFormat="1" applyFont="1" applyFill="1" applyBorder="1" applyAlignment="1">
      <alignment horizontal="right" vertical="center"/>
    </xf>
    <xf numFmtId="6" fontId="4" fillId="5" borderId="4" xfId="0" applyNumberFormat="1" applyFont="1" applyFill="1" applyBorder="1" applyAlignment="1">
      <alignment horizontal="right" vertical="center"/>
    </xf>
    <xf numFmtId="6" fontId="4" fillId="6" borderId="4" xfId="0" applyNumberFormat="1" applyFont="1" applyFill="1" applyBorder="1" applyAlignment="1">
      <alignment horizontal="right" vertical="center"/>
    </xf>
    <xf numFmtId="6" fontId="4" fillId="7" borderId="4" xfId="0" applyNumberFormat="1" applyFont="1" applyFill="1" applyBorder="1" applyAlignment="1">
      <alignment horizontal="right" vertical="center"/>
    </xf>
    <xf numFmtId="6" fontId="4" fillId="8" borderId="4" xfId="0" applyNumberFormat="1" applyFont="1" applyFill="1" applyBorder="1" applyAlignment="1">
      <alignment horizontal="right" vertical="center"/>
    </xf>
    <xf numFmtId="6" fontId="4" fillId="2" borderId="4" xfId="0" applyNumberFormat="1" applyFont="1" applyFill="1" applyBorder="1" applyAlignment="1">
      <alignment horizontal="right" vertical="center"/>
    </xf>
    <xf numFmtId="0" fontId="6" fillId="0" borderId="0" xfId="0" applyFont="1"/>
    <xf numFmtId="6" fontId="4" fillId="9" borderId="4" xfId="0" applyNumberFormat="1" applyFont="1" applyFill="1" applyBorder="1" applyAlignment="1">
      <alignment horizontal="right" vertical="center"/>
    </xf>
    <xf numFmtId="6" fontId="4" fillId="1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"/>
  <sheetViews>
    <sheetView showGridLines="0" tabSelected="1" zoomScale="110" zoomScaleNormal="110" workbookViewId="0">
      <selection activeCell="B3" sqref="B3"/>
    </sheetView>
  </sheetViews>
  <sheetFormatPr defaultRowHeight="11.25" x14ac:dyDescent="0.2"/>
  <cols>
    <col min="1" max="1" width="3.42578125" style="1" customWidth="1"/>
    <col min="2" max="2" width="9.28515625" style="1" customWidth="1"/>
    <col min="3" max="14" width="12.28515625" style="1" customWidth="1"/>
    <col min="15" max="16384" width="9.140625" style="1"/>
  </cols>
  <sheetData>
    <row r="2" spans="2:16" ht="12.75" x14ac:dyDescent="0.2">
      <c r="B2" s="22" t="s">
        <v>17</v>
      </c>
    </row>
    <row r="3" spans="2:16" ht="12" thickBot="1" x14ac:dyDescent="0.25">
      <c r="B3" s="1" t="s">
        <v>16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8</v>
      </c>
      <c r="L3" s="25">
        <v>8</v>
      </c>
    </row>
    <row r="4" spans="2:16" ht="34.5" thickBot="1" x14ac:dyDescent="0.2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6" t="s">
        <v>12</v>
      </c>
      <c r="O4" s="7"/>
      <c r="P4" s="7"/>
    </row>
    <row r="5" spans="2:16" x14ac:dyDescent="0.2">
      <c r="B5" s="8">
        <v>2012</v>
      </c>
      <c r="C5" s="9">
        <v>30525771.18</v>
      </c>
      <c r="D5" s="9">
        <v>1164440.1599999999</v>
      </c>
      <c r="E5" s="9">
        <v>29672895.02</v>
      </c>
      <c r="F5" s="9">
        <v>0</v>
      </c>
      <c r="G5" s="9">
        <v>142063.82</v>
      </c>
      <c r="H5" s="9">
        <v>47633.25</v>
      </c>
      <c r="I5" s="9">
        <v>33550</v>
      </c>
      <c r="J5" s="9">
        <v>0</v>
      </c>
      <c r="K5" s="9">
        <v>0</v>
      </c>
      <c r="L5" s="9">
        <v>0</v>
      </c>
      <c r="M5" s="9">
        <v>95338.759999997914</v>
      </c>
      <c r="N5" s="10">
        <f>SUM(C5:M5)</f>
        <v>61681692.189999998</v>
      </c>
    </row>
    <row r="6" spans="2:16" x14ac:dyDescent="0.2">
      <c r="B6" s="11">
        <v>2013</v>
      </c>
      <c r="C6" s="12">
        <v>25502411.18</v>
      </c>
      <c r="D6" s="12">
        <v>1287695.49</v>
      </c>
      <c r="E6" s="12">
        <v>34314909.68</v>
      </c>
      <c r="F6" s="12">
        <v>0</v>
      </c>
      <c r="G6" s="12">
        <v>229925.7</v>
      </c>
      <c r="H6" s="12">
        <v>80.25</v>
      </c>
      <c r="I6" s="12">
        <v>150.01</v>
      </c>
      <c r="J6" s="12">
        <v>7397583.7925469996</v>
      </c>
      <c r="K6" s="12">
        <v>0</v>
      </c>
      <c r="L6" s="12">
        <v>47014.643045999997</v>
      </c>
      <c r="M6" s="12">
        <v>46719.014407017268</v>
      </c>
      <c r="N6" s="13">
        <f t="shared" ref="N6:N14" si="0">SUM(C6:M6)</f>
        <v>68826489.76000002</v>
      </c>
    </row>
    <row r="7" spans="2:16" x14ac:dyDescent="0.2">
      <c r="B7" s="11">
        <v>2014</v>
      </c>
      <c r="C7" s="12">
        <v>25406589.210000001</v>
      </c>
      <c r="D7" s="12">
        <v>2695798.22</v>
      </c>
      <c r="E7" s="12">
        <v>42931442.539999999</v>
      </c>
      <c r="F7" s="12">
        <v>0</v>
      </c>
      <c r="G7" s="12">
        <v>75705.320000000007</v>
      </c>
      <c r="H7" s="12">
        <v>25.06</v>
      </c>
      <c r="I7" s="12">
        <v>125</v>
      </c>
      <c r="J7" s="12">
        <v>8340964.7013360001</v>
      </c>
      <c r="K7" s="12">
        <v>1178202.7272719999</v>
      </c>
      <c r="L7" s="12">
        <v>1583578.353079</v>
      </c>
      <c r="M7" s="12">
        <v>525689.35831299797</v>
      </c>
      <c r="N7" s="13">
        <f t="shared" si="0"/>
        <v>82738120.489999995</v>
      </c>
    </row>
    <row r="8" spans="2:16" x14ac:dyDescent="0.2">
      <c r="B8" s="11">
        <v>2015</v>
      </c>
      <c r="C8" s="12">
        <v>26736560.610000003</v>
      </c>
      <c r="D8" s="12">
        <v>2786091.99</v>
      </c>
      <c r="E8" s="12">
        <v>46673597.289999999</v>
      </c>
      <c r="F8" s="12">
        <v>0</v>
      </c>
      <c r="G8" s="12">
        <v>376000.34</v>
      </c>
      <c r="H8" s="12">
        <v>2.5499999999999998</v>
      </c>
      <c r="I8" s="12">
        <v>1094260</v>
      </c>
      <c r="J8" s="12">
        <v>8783508.084361</v>
      </c>
      <c r="K8" s="12">
        <v>2084210.5</v>
      </c>
      <c r="L8" s="12">
        <v>1736001.9987919999</v>
      </c>
      <c r="M8" s="12">
        <v>318078.89684700221</v>
      </c>
      <c r="N8" s="13">
        <f t="shared" si="0"/>
        <v>90588312.25999999</v>
      </c>
    </row>
    <row r="9" spans="2:16" x14ac:dyDescent="0.2">
      <c r="B9" s="11">
        <v>2016</v>
      </c>
      <c r="C9" s="12">
        <v>25956500.859999999</v>
      </c>
      <c r="D9" s="12">
        <v>2985649.78</v>
      </c>
      <c r="E9" s="12">
        <v>45995690.539999999</v>
      </c>
      <c r="F9" s="12">
        <v>0</v>
      </c>
      <c r="G9" s="12">
        <v>1464424.15</v>
      </c>
      <c r="H9" s="12">
        <v>455429.75</v>
      </c>
      <c r="I9" s="12">
        <v>863121</v>
      </c>
      <c r="J9" s="12">
        <v>8894715.4003599994</v>
      </c>
      <c r="K9" s="12">
        <v>2159513.44</v>
      </c>
      <c r="L9" s="12">
        <v>1570040.52</v>
      </c>
      <c r="M9" s="12">
        <v>443064.28964000754</v>
      </c>
      <c r="N9" s="13">
        <f t="shared" si="0"/>
        <v>90788149.730000019</v>
      </c>
    </row>
    <row r="10" spans="2:16" x14ac:dyDescent="0.2">
      <c r="B10" s="11">
        <v>2017</v>
      </c>
      <c r="C10" s="12">
        <v>23675544.199999999</v>
      </c>
      <c r="D10" s="12">
        <v>2552947.17</v>
      </c>
      <c r="E10" s="12">
        <v>52265557.539999999</v>
      </c>
      <c r="F10" s="12">
        <v>272273.09000000003</v>
      </c>
      <c r="G10" s="12">
        <v>1504659.17</v>
      </c>
      <c r="H10" s="12">
        <v>1019787.49</v>
      </c>
      <c r="I10" s="12">
        <v>788075</v>
      </c>
      <c r="J10" s="12">
        <v>8296928.216298</v>
      </c>
      <c r="K10" s="12">
        <v>1388095</v>
      </c>
      <c r="L10" s="12">
        <v>1535895.5999999999</v>
      </c>
      <c r="M10" s="12">
        <v>292183.05370200239</v>
      </c>
      <c r="N10" s="13">
        <f t="shared" si="0"/>
        <v>93591945.529999986</v>
      </c>
    </row>
    <row r="11" spans="2:16" x14ac:dyDescent="0.2">
      <c r="B11" s="11">
        <v>2018</v>
      </c>
      <c r="C11" s="12">
        <v>23406932.77</v>
      </c>
      <c r="D11" s="12">
        <v>1427485</v>
      </c>
      <c r="E11" s="12">
        <v>51929701.829999998</v>
      </c>
      <c r="F11" s="12">
        <v>2737767.79</v>
      </c>
      <c r="G11" s="12">
        <v>1176514.08</v>
      </c>
      <c r="H11" s="12">
        <v>623102.80000000005</v>
      </c>
      <c r="I11" s="12">
        <v>651875</v>
      </c>
      <c r="J11" s="12">
        <v>8807956.3556540012</v>
      </c>
      <c r="K11" s="12">
        <v>1871801.6500000001</v>
      </c>
      <c r="L11" s="12">
        <v>1081234.1000000001</v>
      </c>
      <c r="M11" s="12">
        <v>255281.90434598178</v>
      </c>
      <c r="N11" s="13">
        <f t="shared" si="0"/>
        <v>93969653.279999971</v>
      </c>
    </row>
    <row r="12" spans="2:16" x14ac:dyDescent="0.2">
      <c r="B12" s="11">
        <v>2019</v>
      </c>
      <c r="C12" s="12">
        <v>23399562.489999998</v>
      </c>
      <c r="D12" s="12">
        <v>1125731.94</v>
      </c>
      <c r="E12" s="12">
        <v>47654274.560000002</v>
      </c>
      <c r="F12" s="12">
        <v>2911867.49</v>
      </c>
      <c r="G12" s="12">
        <v>418367.21</v>
      </c>
      <c r="H12" s="12">
        <v>336255.65</v>
      </c>
      <c r="I12" s="12">
        <v>549025</v>
      </c>
      <c r="J12" s="12">
        <v>9814018.5779170003</v>
      </c>
      <c r="K12" s="12">
        <v>1622207.6199999999</v>
      </c>
      <c r="L12" s="12">
        <v>1358706.52</v>
      </c>
      <c r="M12" s="12">
        <v>64246.002083014697</v>
      </c>
      <c r="N12" s="13">
        <f t="shared" si="0"/>
        <v>89254263.060000017</v>
      </c>
    </row>
    <row r="13" spans="2:16" x14ac:dyDescent="0.2">
      <c r="B13" s="11">
        <v>2020</v>
      </c>
      <c r="C13" s="12">
        <v>15874211.859999999</v>
      </c>
      <c r="D13" s="12">
        <v>805340.31</v>
      </c>
      <c r="E13" s="12">
        <v>37828092.520000003</v>
      </c>
      <c r="F13" s="12">
        <v>2010621.48</v>
      </c>
      <c r="G13" s="12">
        <v>886446.19</v>
      </c>
      <c r="H13" s="12">
        <v>181029.75</v>
      </c>
      <c r="I13" s="12">
        <v>418582</v>
      </c>
      <c r="J13" s="12">
        <v>6787343.6275880001</v>
      </c>
      <c r="K13" s="12">
        <v>1192466.1000000001</v>
      </c>
      <c r="L13" s="12">
        <v>700278.54</v>
      </c>
      <c r="M13" s="12">
        <v>83001.392412001267</v>
      </c>
      <c r="N13" s="13">
        <f t="shared" si="0"/>
        <v>66767413.770000003</v>
      </c>
    </row>
    <row r="14" spans="2:16" ht="12" thickBot="1" x14ac:dyDescent="0.25">
      <c r="B14" s="11">
        <v>2021</v>
      </c>
      <c r="C14" s="12">
        <v>807981.54</v>
      </c>
      <c r="D14" s="12">
        <v>0</v>
      </c>
      <c r="E14" s="12">
        <v>11241695.029999999</v>
      </c>
      <c r="F14" s="12">
        <v>180542.63</v>
      </c>
      <c r="G14" s="12">
        <v>1347.49</v>
      </c>
      <c r="H14" s="12">
        <v>1.54</v>
      </c>
      <c r="I14" s="12">
        <v>56305</v>
      </c>
      <c r="J14" s="12">
        <v>1644274.2785100001</v>
      </c>
      <c r="K14" s="12">
        <v>741561.05999999994</v>
      </c>
      <c r="L14" s="12">
        <v>397516.5</v>
      </c>
      <c r="M14" s="12">
        <v>-28957.808509999886</v>
      </c>
      <c r="N14" s="13">
        <f t="shared" si="0"/>
        <v>15042267.260000002</v>
      </c>
    </row>
    <row r="15" spans="2:16" ht="12" thickBot="1" x14ac:dyDescent="0.25">
      <c r="B15" s="14" t="s">
        <v>13</v>
      </c>
      <c r="C15" s="15">
        <f>SUM(C5:C14)</f>
        <v>221292065.90000001</v>
      </c>
      <c r="D15" s="16">
        <f t="shared" ref="D15:N15" si="1">SUM(D5:D14)</f>
        <v>16831180.059999999</v>
      </c>
      <c r="E15" s="24">
        <f t="shared" si="1"/>
        <v>400507856.54999995</v>
      </c>
      <c r="F15" s="17">
        <f t="shared" si="1"/>
        <v>8113072.4799999995</v>
      </c>
      <c r="G15" s="18">
        <f t="shared" si="1"/>
        <v>6275453.4700000007</v>
      </c>
      <c r="H15" s="19">
        <f t="shared" si="1"/>
        <v>2663348.0900000003</v>
      </c>
      <c r="I15" s="20">
        <f t="shared" si="1"/>
        <v>4455068.01</v>
      </c>
      <c r="J15" s="23">
        <f t="shared" si="1"/>
        <v>68767293.034571007</v>
      </c>
      <c r="K15" s="23">
        <f t="shared" si="1"/>
        <v>12238058.097271999</v>
      </c>
      <c r="L15" s="23">
        <f t="shared" si="1"/>
        <v>10010266.774916999</v>
      </c>
      <c r="M15" s="21">
        <f t="shared" si="1"/>
        <v>2094644.8632400231</v>
      </c>
      <c r="N15" s="21">
        <f t="shared" si="1"/>
        <v>753248307.33000004</v>
      </c>
    </row>
    <row r="18" spans="2:13" ht="12" thickBot="1" x14ac:dyDescent="0.25"/>
    <row r="19" spans="2:13" ht="34.5" thickBot="1" x14ac:dyDescent="0.25">
      <c r="B19" s="2" t="s">
        <v>0</v>
      </c>
      <c r="C19" s="3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6" t="s">
        <v>14</v>
      </c>
    </row>
    <row r="20" spans="2:13" x14ac:dyDescent="0.2">
      <c r="B20" s="8">
        <v>2012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>+J5/11</f>
        <v>0</v>
      </c>
      <c r="K20" s="9">
        <f t="shared" ref="K20:L20" si="2">+K5/11</f>
        <v>0</v>
      </c>
      <c r="L20" s="9">
        <f t="shared" si="2"/>
        <v>0</v>
      </c>
      <c r="M20" s="10">
        <f>SUM(C20:L20)</f>
        <v>0</v>
      </c>
    </row>
    <row r="21" spans="2:13" x14ac:dyDescent="0.2">
      <c r="B21" s="11">
        <v>2013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>+J6/11</f>
        <v>672507.61750427273</v>
      </c>
      <c r="K21" s="12">
        <f t="shared" ref="K21:L21" si="3">+K6/11</f>
        <v>0</v>
      </c>
      <c r="L21" s="12">
        <f t="shared" si="3"/>
        <v>4274.0584587272724</v>
      </c>
      <c r="M21" s="13">
        <f>SUM(C21:L21)</f>
        <v>676781.67596300005</v>
      </c>
    </row>
    <row r="22" spans="2:13" x14ac:dyDescent="0.2">
      <c r="B22" s="11">
        <v>2014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ref="J22:L29" si="4">+J7/11</f>
        <v>758269.51830327278</v>
      </c>
      <c r="K22" s="12">
        <f t="shared" si="4"/>
        <v>107109.33884290908</v>
      </c>
      <c r="L22" s="12">
        <f t="shared" si="4"/>
        <v>143961.66846172727</v>
      </c>
      <c r="M22" s="13">
        <f t="shared" ref="M22:M29" si="5">SUM(C22:L22)</f>
        <v>1009340.5256079091</v>
      </c>
    </row>
    <row r="23" spans="2:13" x14ac:dyDescent="0.2">
      <c r="B23" s="11">
        <v>2015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f t="shared" si="4"/>
        <v>798500.73494190909</v>
      </c>
      <c r="K23" s="12">
        <f t="shared" si="4"/>
        <v>189473.68181818182</v>
      </c>
      <c r="L23" s="12">
        <f t="shared" si="4"/>
        <v>157818.36352654544</v>
      </c>
      <c r="M23" s="13">
        <f>SUM(C23:L23)</f>
        <v>1145792.7802866364</v>
      </c>
    </row>
    <row r="24" spans="2:13" x14ac:dyDescent="0.2">
      <c r="B24" s="11">
        <v>2016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4"/>
        <v>808610.49094181811</v>
      </c>
      <c r="K24" s="12">
        <f t="shared" si="4"/>
        <v>196319.40363636363</v>
      </c>
      <c r="L24" s="12">
        <f t="shared" si="4"/>
        <v>142730.95636363636</v>
      </c>
      <c r="M24" s="13">
        <f t="shared" si="5"/>
        <v>1147660.850941818</v>
      </c>
    </row>
    <row r="25" spans="2:13" x14ac:dyDescent="0.2">
      <c r="B25" s="11">
        <v>2017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4"/>
        <v>754266.20148163638</v>
      </c>
      <c r="K25" s="12">
        <f t="shared" si="4"/>
        <v>126190.45454545454</v>
      </c>
      <c r="L25" s="12">
        <f t="shared" si="4"/>
        <v>139626.87272727271</v>
      </c>
      <c r="M25" s="13">
        <f t="shared" si="5"/>
        <v>1020083.5287543637</v>
      </c>
    </row>
    <row r="26" spans="2:13" x14ac:dyDescent="0.2">
      <c r="B26" s="11">
        <v>2018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4"/>
        <v>800723.30505945464</v>
      </c>
      <c r="K26" s="12">
        <f t="shared" si="4"/>
        <v>170163.78636363638</v>
      </c>
      <c r="L26" s="12">
        <f t="shared" si="4"/>
        <v>98294.009090909094</v>
      </c>
      <c r="M26" s="13">
        <f t="shared" si="5"/>
        <v>1069181.100514</v>
      </c>
    </row>
    <row r="27" spans="2:13" x14ac:dyDescent="0.2">
      <c r="B27" s="11">
        <v>2019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4"/>
        <v>892183.50708336371</v>
      </c>
      <c r="K27" s="12">
        <f t="shared" si="4"/>
        <v>147473.41999999998</v>
      </c>
      <c r="L27" s="12">
        <f t="shared" si="4"/>
        <v>123518.77454545455</v>
      </c>
      <c r="M27" s="13">
        <f t="shared" si="5"/>
        <v>1163175.7016288184</v>
      </c>
    </row>
    <row r="28" spans="2:13" x14ac:dyDescent="0.2">
      <c r="B28" s="11">
        <v>2020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4"/>
        <v>617031.23887163633</v>
      </c>
      <c r="K28" s="12">
        <f t="shared" si="4"/>
        <v>108406.00909090909</v>
      </c>
      <c r="L28" s="12">
        <f t="shared" si="4"/>
        <v>63661.685454545455</v>
      </c>
      <c r="M28" s="13">
        <f t="shared" si="5"/>
        <v>789098.9334170908</v>
      </c>
    </row>
    <row r="29" spans="2:13" ht="12" thickBot="1" x14ac:dyDescent="0.25">
      <c r="B29" s="11">
        <v>2021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4"/>
        <v>149479.47986454546</v>
      </c>
      <c r="K29" s="12">
        <f t="shared" si="4"/>
        <v>67414.641818181815</v>
      </c>
      <c r="L29" s="12">
        <f t="shared" si="4"/>
        <v>36137.86363636364</v>
      </c>
      <c r="M29" s="13">
        <f t="shared" si="5"/>
        <v>253031.98531909092</v>
      </c>
    </row>
    <row r="30" spans="2:13" ht="12" thickBot="1" x14ac:dyDescent="0.25">
      <c r="B30" s="14" t="s">
        <v>13</v>
      </c>
      <c r="C30" s="15">
        <f t="shared" ref="C30:M30" si="6">SUM(C20:C29)</f>
        <v>0</v>
      </c>
      <c r="D30" s="16">
        <f t="shared" si="6"/>
        <v>0</v>
      </c>
      <c r="E30" s="24">
        <f t="shared" si="6"/>
        <v>0</v>
      </c>
      <c r="F30" s="17">
        <f t="shared" si="6"/>
        <v>0</v>
      </c>
      <c r="G30" s="18">
        <f t="shared" si="6"/>
        <v>0</v>
      </c>
      <c r="H30" s="19">
        <f t="shared" si="6"/>
        <v>0</v>
      </c>
      <c r="I30" s="20">
        <f t="shared" si="6"/>
        <v>0</v>
      </c>
      <c r="J30" s="23">
        <f t="shared" si="6"/>
        <v>6251572.0940519087</v>
      </c>
      <c r="K30" s="23">
        <f t="shared" si="6"/>
        <v>1112550.7361156363</v>
      </c>
      <c r="L30" s="23">
        <f t="shared" si="6"/>
        <v>910024.25226518174</v>
      </c>
      <c r="M30" s="21">
        <f t="shared" si="6"/>
        <v>8274147.0824327283</v>
      </c>
    </row>
    <row r="33" spans="2:2" x14ac:dyDescent="0.2">
      <c r="B33" s="1" t="s">
        <v>15</v>
      </c>
    </row>
  </sheetData>
  <pageMargins left="0.11811023622047245" right="0.31496062992125984" top="0.35433070866141736" bottom="0.74803149606299213" header="0.31496062992125984" footer="0.31496062992125984"/>
  <pageSetup paperSize="9" scale="88" orientation="landscape" verticalDpi="300" r:id="rId1"/>
  <ignoredErrors>
    <ignoredError sqref="N5:N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11056777-1551-4A27-B0B8-7C1999C1F64E}"/>
</file>

<file path=customXml/itemProps2.xml><?xml version="1.0" encoding="utf-8"?>
<ds:datastoreItem xmlns:ds="http://schemas.openxmlformats.org/officeDocument/2006/customXml" ds:itemID="{9CD330DC-432A-4404-9D57-DA49B19A0AD4}"/>
</file>

<file path=customXml/itemProps3.xml><?xml version="1.0" encoding="utf-8"?>
<ds:datastoreItem xmlns:ds="http://schemas.openxmlformats.org/officeDocument/2006/customXml" ds:itemID="{63BC1D87-1F0E-43EC-92F9-5C8906D90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2021-08-09T05:38:03Z</dcterms:created>
  <dcterms:modified xsi:type="dcterms:W3CDTF">2021-08-09T05:38:09Z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